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فشار تا گستره 25bar" sheetId="1" r:id="rId1"/>
    <sheet name="فشار بالای 25bar" sheetId="2" r:id="rId2"/>
  </sheets>
  <definedNames/>
  <calcPr fullCalcOnLoad="1"/>
</workbook>
</file>

<file path=xl/sharedStrings.xml><?xml version="1.0" encoding="utf-8"?>
<sst xmlns="http://schemas.openxmlformats.org/spreadsheetml/2006/main" count="109" uniqueCount="42">
  <si>
    <t xml:space="preserve">عدم قطعیت </t>
  </si>
  <si>
    <t>رانش</t>
  </si>
  <si>
    <t>عدم قطعیت</t>
  </si>
  <si>
    <t>استانداردمرکب</t>
  </si>
  <si>
    <t>بسط یافته</t>
  </si>
  <si>
    <t>تفکیک پذیری</t>
  </si>
  <si>
    <t>تکرارپذیری</t>
  </si>
  <si>
    <t>تجهیز تحت کالیبراسیون</t>
  </si>
  <si>
    <t xml:space="preserve">      </t>
  </si>
  <si>
    <t>عدم قطعیت: فشارسنج تا گستره 25bar</t>
  </si>
  <si>
    <t>DPI</t>
  </si>
  <si>
    <t>bar</t>
  </si>
  <si>
    <t>رانش DPI</t>
  </si>
  <si>
    <t>D(bar)</t>
  </si>
  <si>
    <t>u(D)(bar)</t>
  </si>
  <si>
    <t>u(bar)</t>
  </si>
  <si>
    <t>Resolution(bar)</t>
  </si>
  <si>
    <t>u(Res.(bar))</t>
  </si>
  <si>
    <t>uA(rep)(bar)</t>
  </si>
  <si>
    <t>un(bar)</t>
  </si>
  <si>
    <t xml:space="preserve">Un(bar) </t>
  </si>
  <si>
    <t>Rep.1(bar)</t>
  </si>
  <si>
    <t>Variance1(bar)</t>
  </si>
  <si>
    <t>Variance2(bar)</t>
  </si>
  <si>
    <t>Rep.2(bar)</t>
  </si>
  <si>
    <t>اثر نقطه انحراف در صفر</t>
  </si>
  <si>
    <t>اثر صفر</t>
  </si>
  <si>
    <t>u(Z(bar))</t>
  </si>
  <si>
    <t>انحراف در بیشینه</t>
  </si>
  <si>
    <t>u(L(bar))</t>
  </si>
  <si>
    <t>Up</t>
  </si>
  <si>
    <t>Down</t>
  </si>
  <si>
    <t>پسماند</t>
  </si>
  <si>
    <t xml:space="preserve">پسماند </t>
  </si>
  <si>
    <t>up(bar)</t>
  </si>
  <si>
    <t>down(bar)</t>
  </si>
  <si>
    <t>(bar)</t>
  </si>
  <si>
    <t>u(h)(bar)</t>
  </si>
  <si>
    <t>DWT</t>
  </si>
  <si>
    <t>رانش DWI</t>
  </si>
  <si>
    <t>عدم قطعیت: فشارسنج بالای 25bar با اجزای کشسان</t>
  </si>
  <si>
    <t>عدم قطعیت: فشارسنج تا 25bar با اجزای کشسان</t>
  </si>
</sst>
</file>

<file path=xl/styles.xml><?xml version="1.0" encoding="utf-8"?>
<styleSheet xmlns="http://schemas.openxmlformats.org/spreadsheetml/2006/main">
  <numFmts count="2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B Traffic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11" fontId="4" fillId="0" borderId="2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1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6" fillId="38" borderId="34" xfId="0" applyFont="1" applyFill="1" applyBorder="1" applyAlignment="1">
      <alignment horizontal="center" vertical="center"/>
    </xf>
    <xf numFmtId="0" fontId="6" fillId="38" borderId="38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11" fontId="4" fillId="0" borderId="38" xfId="0" applyNumberFormat="1" applyFont="1" applyBorder="1" applyAlignment="1">
      <alignment horizontal="center" vertical="center"/>
    </xf>
    <xf numFmtId="11" fontId="4" fillId="0" borderId="43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8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0" fontId="9" fillId="40" borderId="47" xfId="0" applyFont="1" applyFill="1" applyBorder="1" applyAlignment="1">
      <alignment horizontal="center" vertical="center"/>
    </xf>
    <xf numFmtId="0" fontId="9" fillId="40" borderId="48" xfId="0" applyFont="1" applyFill="1" applyBorder="1" applyAlignment="1">
      <alignment horizontal="center" vertical="center"/>
    </xf>
    <xf numFmtId="0" fontId="9" fillId="40" borderId="49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36" borderId="49" xfId="0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G1">
      <selection activeCell="H2" sqref="H2"/>
    </sheetView>
  </sheetViews>
  <sheetFormatPr defaultColWidth="0" defaultRowHeight="12.75" zeroHeight="1"/>
  <cols>
    <col min="1" max="1" width="7.28125" style="1" bestFit="1" customWidth="1"/>
    <col min="2" max="2" width="19.28125" style="1" bestFit="1" customWidth="1"/>
    <col min="3" max="3" width="9.421875" style="1" bestFit="1" customWidth="1"/>
    <col min="4" max="4" width="7.421875" style="1" bestFit="1" customWidth="1"/>
    <col min="5" max="5" width="10.00390625" style="1" bestFit="1" customWidth="1"/>
    <col min="6" max="6" width="11.28125" style="1" bestFit="1" customWidth="1"/>
    <col min="7" max="7" width="16.57421875" style="1" bestFit="1" customWidth="1"/>
    <col min="8" max="8" width="12.28125" style="1" bestFit="1" customWidth="1"/>
    <col min="9" max="9" width="17.57421875" style="1" bestFit="1" customWidth="1"/>
    <col min="10" max="10" width="10.421875" style="1" bestFit="1" customWidth="1"/>
    <col min="11" max="11" width="16.57421875" style="1" bestFit="1" customWidth="1"/>
    <col min="12" max="12" width="12.140625" style="1" bestFit="1" customWidth="1"/>
    <col min="13" max="14" width="10.421875" style="1" customWidth="1"/>
    <col min="15" max="15" width="9.8515625" style="1" bestFit="1" customWidth="1"/>
    <col min="16" max="16" width="10.421875" style="1" customWidth="1"/>
    <col min="17" max="17" width="14.28125" style="1" bestFit="1" customWidth="1"/>
    <col min="18" max="18" width="6.140625" style="1" customWidth="1"/>
    <col min="19" max="19" width="11.140625" style="1" bestFit="1" customWidth="1"/>
    <col min="20" max="21" width="14.28125" style="1" bestFit="1" customWidth="1"/>
    <col min="22" max="254" width="0" style="1" hidden="1" customWidth="1"/>
    <col min="255" max="255" width="14.28125" style="1" hidden="1" customWidth="1"/>
    <col min="256" max="16384" width="9.421875" style="1" hidden="1" customWidth="1"/>
  </cols>
  <sheetData>
    <row r="1" spans="2:15" ht="21.75" thickBot="1" thickTop="1">
      <c r="B1" s="9"/>
      <c r="C1" s="10" t="s">
        <v>9</v>
      </c>
      <c r="D1" s="50"/>
      <c r="E1" s="51"/>
      <c r="H1" s="78" t="s">
        <v>41</v>
      </c>
      <c r="I1" s="77"/>
      <c r="J1" s="77"/>
      <c r="K1" s="77"/>
      <c r="L1" s="77"/>
      <c r="M1" s="77"/>
      <c r="N1" s="77"/>
      <c r="O1" s="77"/>
    </row>
    <row r="2" ht="13.5" thickTop="1"/>
    <row r="3" ht="13.5" thickBot="1"/>
    <row r="4" spans="2:20" s="3" customFormat="1" ht="17.25" thickTop="1">
      <c r="B4" s="4" t="s">
        <v>10</v>
      </c>
      <c r="C4" s="48" t="s">
        <v>0</v>
      </c>
      <c r="D4" s="17" t="s">
        <v>1</v>
      </c>
      <c r="E4" s="5"/>
      <c r="F4" s="47" t="s">
        <v>0</v>
      </c>
      <c r="G4" s="4" t="s">
        <v>5</v>
      </c>
      <c r="H4" s="47" t="s">
        <v>0</v>
      </c>
      <c r="I4" s="4" t="s">
        <v>25</v>
      </c>
      <c r="J4" s="47" t="s">
        <v>0</v>
      </c>
      <c r="K4" s="61" t="s">
        <v>28</v>
      </c>
      <c r="L4" s="62" t="s">
        <v>0</v>
      </c>
      <c r="M4" s="5" t="s">
        <v>30</v>
      </c>
      <c r="N4" s="5" t="s">
        <v>31</v>
      </c>
      <c r="O4" s="5" t="s">
        <v>32</v>
      </c>
      <c r="P4" s="48" t="s">
        <v>0</v>
      </c>
      <c r="Q4" s="46" t="s">
        <v>0</v>
      </c>
      <c r="S4" s="46" t="s">
        <v>2</v>
      </c>
      <c r="T4" s="46" t="s">
        <v>2</v>
      </c>
    </row>
    <row r="5" spans="2:20" s="3" customFormat="1" ht="17.25" thickBot="1">
      <c r="B5" s="6"/>
      <c r="C5" s="7" t="s">
        <v>10</v>
      </c>
      <c r="D5" s="18" t="s">
        <v>10</v>
      </c>
      <c r="E5" s="7"/>
      <c r="F5" s="16" t="s">
        <v>12</v>
      </c>
      <c r="G5" s="6" t="s">
        <v>7</v>
      </c>
      <c r="H5" s="16" t="s">
        <v>5</v>
      </c>
      <c r="I5" s="6" t="s">
        <v>7</v>
      </c>
      <c r="J5" s="16" t="s">
        <v>26</v>
      </c>
      <c r="K5" s="6" t="s">
        <v>7</v>
      </c>
      <c r="L5" s="63" t="s">
        <v>28</v>
      </c>
      <c r="M5" s="7"/>
      <c r="N5" s="7"/>
      <c r="O5" s="7"/>
      <c r="P5" s="7" t="s">
        <v>33</v>
      </c>
      <c r="Q5" s="8" t="s">
        <v>6</v>
      </c>
      <c r="S5" s="8" t="s">
        <v>3</v>
      </c>
      <c r="T5" s="8" t="s">
        <v>4</v>
      </c>
    </row>
    <row r="6" spans="1:20" s="21" customFormat="1" ht="16.5" thickBot="1" thickTop="1">
      <c r="A6" s="19"/>
      <c r="B6" s="54" t="s">
        <v>11</v>
      </c>
      <c r="C6" s="55" t="s">
        <v>15</v>
      </c>
      <c r="D6" s="54" t="s">
        <v>13</v>
      </c>
      <c r="E6" s="56" t="s">
        <v>14</v>
      </c>
      <c r="F6" s="55" t="s">
        <v>14</v>
      </c>
      <c r="G6" s="43" t="s">
        <v>16</v>
      </c>
      <c r="H6" s="45" t="s">
        <v>17</v>
      </c>
      <c r="I6" s="70" t="s">
        <v>11</v>
      </c>
      <c r="J6" s="70" t="s">
        <v>27</v>
      </c>
      <c r="K6" s="69" t="s">
        <v>11</v>
      </c>
      <c r="L6" s="69" t="s">
        <v>29</v>
      </c>
      <c r="M6" s="66" t="s">
        <v>34</v>
      </c>
      <c r="N6" s="67" t="s">
        <v>35</v>
      </c>
      <c r="O6" s="67" t="s">
        <v>36</v>
      </c>
      <c r="P6" s="68" t="s">
        <v>37</v>
      </c>
      <c r="Q6" s="20" t="s">
        <v>18</v>
      </c>
      <c r="S6" s="22" t="s">
        <v>19</v>
      </c>
      <c r="T6" s="22" t="s">
        <v>20</v>
      </c>
    </row>
    <row r="7" spans="1:20" s="34" customFormat="1" ht="16.5" thickTop="1">
      <c r="A7" s="30">
        <v>10</v>
      </c>
      <c r="B7" s="2">
        <f>0.025/100*A7</f>
        <v>0.0025</v>
      </c>
      <c r="C7" s="59">
        <f>(0.5*B7)^2</f>
        <v>1.5625E-06</v>
      </c>
      <c r="D7" s="2">
        <v>0</v>
      </c>
      <c r="E7" s="13">
        <f>(D7*(1/SQRT(3)))^2</f>
        <v>0</v>
      </c>
      <c r="F7" s="15">
        <f>E7*1000</f>
        <v>0</v>
      </c>
      <c r="G7" s="44">
        <v>0</v>
      </c>
      <c r="H7" s="31">
        <f>(0.5*G7/SQRT(3))^2</f>
        <v>0</v>
      </c>
      <c r="I7" s="32">
        <v>0</v>
      </c>
      <c r="J7" s="31">
        <f>(I7/SQRT(3))^2</f>
        <v>0</v>
      </c>
      <c r="K7" s="59">
        <v>0</v>
      </c>
      <c r="L7" s="59">
        <f>(K7*0.5/SQRT(3))^2</f>
        <v>0</v>
      </c>
      <c r="M7" s="71">
        <v>0</v>
      </c>
      <c r="N7" s="72">
        <v>0</v>
      </c>
      <c r="O7" s="72">
        <f>M7-N7</f>
        <v>0</v>
      </c>
      <c r="P7" s="59">
        <f>((O7*0.5)/SQRT(3))^2</f>
        <v>0</v>
      </c>
      <c r="Q7" s="33">
        <f>Q12/5</f>
        <v>0</v>
      </c>
      <c r="S7" s="35">
        <f>SQRT(SUM(Q7,P7,L7,J7,H7,F7,C7))</f>
        <v>0.00125</v>
      </c>
      <c r="T7" s="36">
        <f>S7*2</f>
        <v>0.0025</v>
      </c>
    </row>
    <row r="8" spans="1:20" s="34" customFormat="1" ht="16.5" thickBot="1">
      <c r="A8" s="37"/>
      <c r="B8" s="11">
        <v>0.001</v>
      </c>
      <c r="C8" s="38">
        <f>(0.5*B8)^2</f>
        <v>2.5E-07</v>
      </c>
      <c r="D8" s="11">
        <v>0</v>
      </c>
      <c r="E8" s="14">
        <f>(D8*(1/SQRT(3)))^2</f>
        <v>0</v>
      </c>
      <c r="F8" s="12">
        <f>E8*1000</f>
        <v>0</v>
      </c>
      <c r="G8" s="41">
        <v>0</v>
      </c>
      <c r="H8" s="38">
        <f>(0.5*G7/SQRT(3))^2</f>
        <v>0</v>
      </c>
      <c r="I8" s="39">
        <v>0</v>
      </c>
      <c r="J8" s="38">
        <f>(I8/SQRT(3))^2</f>
        <v>0</v>
      </c>
      <c r="K8" s="60"/>
      <c r="L8" s="60">
        <f>(K7*0.5/SQRT(3))^2</f>
        <v>0</v>
      </c>
      <c r="M8" s="73">
        <v>0</v>
      </c>
      <c r="N8" s="74">
        <v>0</v>
      </c>
      <c r="O8" s="74">
        <f>M8-N8</f>
        <v>0</v>
      </c>
      <c r="P8" s="60">
        <f>((O8*0.5)/SQRT(3))^2</f>
        <v>0</v>
      </c>
      <c r="Q8" s="40">
        <f>IU12/5</f>
        <v>0</v>
      </c>
      <c r="S8" s="37">
        <f>SQRT(SUM(Q8,P8,L8,J8,H8,F8,C8))</f>
        <v>0.0005</v>
      </c>
      <c r="T8" s="37">
        <f>S8*2</f>
        <v>0.001</v>
      </c>
    </row>
    <row r="9" ht="13.5" thickTop="1"/>
    <row r="10" spans="255:256" ht="13.5" thickBot="1">
      <c r="IU10" s="52"/>
      <c r="IV10" s="52"/>
    </row>
    <row r="11" spans="11:256" ht="14.25" thickBot="1" thickTop="1">
      <c r="K11" s="49"/>
      <c r="L11" s="49"/>
      <c r="M11" s="49"/>
      <c r="N11" s="49"/>
      <c r="O11" s="49"/>
      <c r="P11" s="23" t="s">
        <v>21</v>
      </c>
      <c r="Q11" s="24" t="s">
        <v>22</v>
      </c>
      <c r="S11" s="23" t="s">
        <v>24</v>
      </c>
      <c r="T11" s="24" t="s">
        <v>23</v>
      </c>
      <c r="IU11" s="49"/>
      <c r="IV11" s="52"/>
    </row>
    <row r="12" spans="11:256" ht="15.75" thickBot="1" thickTop="1">
      <c r="K12" s="64"/>
      <c r="L12" s="64"/>
      <c r="M12" s="64"/>
      <c r="N12" s="64"/>
      <c r="O12" s="65"/>
      <c r="P12" s="25">
        <v>0</v>
      </c>
      <c r="Q12" s="26">
        <f>(VAR(P13:P16))</f>
        <v>0</v>
      </c>
      <c r="S12" s="25">
        <v>0</v>
      </c>
      <c r="T12" s="26">
        <f>(VAR(S13:S16))</f>
        <v>0</v>
      </c>
      <c r="IU12" s="53"/>
      <c r="IV12" s="52"/>
    </row>
    <row r="13" spans="3:256" ht="16.5" thickBot="1" thickTop="1">
      <c r="C13" s="42">
        <f>A7</f>
        <v>10</v>
      </c>
      <c r="D13" s="42">
        <f>T7</f>
        <v>0.0025</v>
      </c>
      <c r="K13" s="64"/>
      <c r="L13" s="64"/>
      <c r="M13" s="64"/>
      <c r="N13" s="64"/>
      <c r="O13" s="64"/>
      <c r="P13" s="27">
        <v>0</v>
      </c>
      <c r="Q13" s="57"/>
      <c r="R13" s="28"/>
      <c r="S13" s="27">
        <v>0</v>
      </c>
      <c r="T13" s="57"/>
      <c r="IU13" s="52"/>
      <c r="IV13" s="52"/>
    </row>
    <row r="14" spans="3:20" ht="16.5" thickBot="1" thickTop="1">
      <c r="C14" s="42">
        <f>A8</f>
        <v>0</v>
      </c>
      <c r="D14" s="42">
        <f>T8</f>
        <v>0.001</v>
      </c>
      <c r="E14" s="1" t="s">
        <v>8</v>
      </c>
      <c r="K14" s="64"/>
      <c r="L14" s="64"/>
      <c r="M14" s="64"/>
      <c r="N14" s="64"/>
      <c r="O14" s="64"/>
      <c r="P14" s="27">
        <v>0</v>
      </c>
      <c r="Q14" s="58"/>
      <c r="R14" s="28"/>
      <c r="S14" s="27">
        <v>0</v>
      </c>
      <c r="T14" s="58"/>
    </row>
    <row r="15" spans="11:20" ht="15" thickTop="1">
      <c r="K15" s="64"/>
      <c r="L15" s="64"/>
      <c r="M15" s="64"/>
      <c r="N15" s="64"/>
      <c r="O15" s="64"/>
      <c r="P15" s="27">
        <v>0</v>
      </c>
      <c r="Q15" s="58"/>
      <c r="R15" s="28"/>
      <c r="S15" s="27">
        <v>0</v>
      </c>
      <c r="T15" s="58"/>
    </row>
    <row r="16" spans="11:20" ht="14.25">
      <c r="K16" s="64"/>
      <c r="L16" s="64"/>
      <c r="M16" s="64"/>
      <c r="N16" s="64"/>
      <c r="O16" s="64"/>
      <c r="P16" s="29">
        <v>0</v>
      </c>
      <c r="Q16" s="58"/>
      <c r="R16" s="28"/>
      <c r="S16" s="29">
        <v>0</v>
      </c>
      <c r="T16" s="58"/>
    </row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</sheetData>
  <sheetProtection/>
  <mergeCells count="1">
    <mergeCell ref="H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B1" sqref="B1:I1"/>
    </sheetView>
  </sheetViews>
  <sheetFormatPr defaultColWidth="0" defaultRowHeight="12.75" zeroHeight="1"/>
  <cols>
    <col min="1" max="1" width="7.28125" style="1" bestFit="1" customWidth="1"/>
    <col min="2" max="2" width="19.28125" style="1" customWidth="1"/>
    <col min="3" max="3" width="9.8515625" style="1" bestFit="1" customWidth="1"/>
    <col min="4" max="4" width="7.421875" style="1" bestFit="1" customWidth="1"/>
    <col min="5" max="5" width="10.00390625" style="1" bestFit="1" customWidth="1"/>
    <col min="6" max="6" width="11.28125" style="1" bestFit="1" customWidth="1"/>
    <col min="7" max="7" width="16.57421875" style="1" bestFit="1" customWidth="1"/>
    <col min="8" max="8" width="12.28125" style="1" bestFit="1" customWidth="1"/>
    <col min="9" max="9" width="17.57421875" style="1" bestFit="1" customWidth="1"/>
    <col min="10" max="10" width="10.421875" style="1" bestFit="1" customWidth="1"/>
    <col min="11" max="11" width="16.57421875" style="1" bestFit="1" customWidth="1"/>
    <col min="12" max="12" width="12.140625" style="1" bestFit="1" customWidth="1"/>
    <col min="13" max="14" width="10.421875" style="1" customWidth="1"/>
    <col min="15" max="15" width="9.8515625" style="1" bestFit="1" customWidth="1"/>
    <col min="16" max="16" width="10.421875" style="1" customWidth="1"/>
    <col min="17" max="17" width="14.28125" style="1" bestFit="1" customWidth="1"/>
    <col min="18" max="18" width="6.140625" style="1" customWidth="1"/>
    <col min="19" max="19" width="11.140625" style="1" bestFit="1" customWidth="1"/>
    <col min="20" max="21" width="14.28125" style="1" bestFit="1" customWidth="1"/>
    <col min="22" max="254" width="0" style="1" hidden="1" customWidth="1"/>
    <col min="255" max="255" width="14.28125" style="1" hidden="1" customWidth="1"/>
    <col min="256" max="16384" width="9.421875" style="1" hidden="1" customWidth="1"/>
  </cols>
  <sheetData>
    <row r="1" spans="2:9" ht="21.75" customHeight="1">
      <c r="B1" s="78" t="s">
        <v>40</v>
      </c>
      <c r="C1" s="77"/>
      <c r="D1" s="77"/>
      <c r="E1" s="77"/>
      <c r="F1" s="77"/>
      <c r="G1" s="77"/>
      <c r="H1" s="77"/>
      <c r="I1" s="77"/>
    </row>
    <row r="2" ht="12.75"/>
    <row r="3" ht="13.5" thickBot="1"/>
    <row r="4" spans="2:20" s="3" customFormat="1" ht="17.25" thickTop="1">
      <c r="B4" s="4" t="s">
        <v>38</v>
      </c>
      <c r="C4" s="48" t="s">
        <v>0</v>
      </c>
      <c r="D4" s="17" t="s">
        <v>1</v>
      </c>
      <c r="E4" s="5"/>
      <c r="F4" s="47" t="s">
        <v>0</v>
      </c>
      <c r="G4" s="4" t="s">
        <v>5</v>
      </c>
      <c r="H4" s="47" t="s">
        <v>0</v>
      </c>
      <c r="I4" s="4" t="s">
        <v>25</v>
      </c>
      <c r="J4" s="47" t="s">
        <v>0</v>
      </c>
      <c r="K4" s="61" t="s">
        <v>28</v>
      </c>
      <c r="L4" s="62" t="s">
        <v>0</v>
      </c>
      <c r="M4" s="5" t="s">
        <v>30</v>
      </c>
      <c r="N4" s="5" t="s">
        <v>31</v>
      </c>
      <c r="O4" s="5" t="s">
        <v>32</v>
      </c>
      <c r="P4" s="48" t="s">
        <v>0</v>
      </c>
      <c r="Q4" s="46" t="s">
        <v>0</v>
      </c>
      <c r="S4" s="46" t="s">
        <v>2</v>
      </c>
      <c r="T4" s="46" t="s">
        <v>2</v>
      </c>
    </row>
    <row r="5" spans="2:20" s="3" customFormat="1" ht="17.25" thickBot="1">
      <c r="B5" s="6"/>
      <c r="C5" s="7" t="s">
        <v>38</v>
      </c>
      <c r="D5" s="18" t="s">
        <v>38</v>
      </c>
      <c r="E5" s="7"/>
      <c r="F5" s="16" t="s">
        <v>39</v>
      </c>
      <c r="G5" s="6" t="s">
        <v>7</v>
      </c>
      <c r="H5" s="16" t="s">
        <v>5</v>
      </c>
      <c r="I5" s="6" t="s">
        <v>7</v>
      </c>
      <c r="J5" s="16" t="s">
        <v>26</v>
      </c>
      <c r="K5" s="6" t="s">
        <v>7</v>
      </c>
      <c r="L5" s="63" t="s">
        <v>28</v>
      </c>
      <c r="M5" s="7"/>
      <c r="N5" s="7"/>
      <c r="O5" s="7"/>
      <c r="P5" s="7" t="s">
        <v>33</v>
      </c>
      <c r="Q5" s="8" t="s">
        <v>6</v>
      </c>
      <c r="S5" s="8" t="s">
        <v>3</v>
      </c>
      <c r="T5" s="8" t="s">
        <v>4</v>
      </c>
    </row>
    <row r="6" spans="1:20" s="21" customFormat="1" ht="16.5" thickBot="1" thickTop="1">
      <c r="A6" s="19"/>
      <c r="B6" s="54" t="s">
        <v>11</v>
      </c>
      <c r="C6" s="55" t="s">
        <v>15</v>
      </c>
      <c r="D6" s="54" t="s">
        <v>13</v>
      </c>
      <c r="E6" s="56" t="s">
        <v>14</v>
      </c>
      <c r="F6" s="55" t="s">
        <v>14</v>
      </c>
      <c r="G6" s="43" t="s">
        <v>16</v>
      </c>
      <c r="H6" s="45" t="s">
        <v>17</v>
      </c>
      <c r="I6" s="70" t="s">
        <v>11</v>
      </c>
      <c r="J6" s="70" t="s">
        <v>27</v>
      </c>
      <c r="K6" s="69" t="s">
        <v>11</v>
      </c>
      <c r="L6" s="69" t="s">
        <v>29</v>
      </c>
      <c r="M6" s="66" t="s">
        <v>34</v>
      </c>
      <c r="N6" s="67" t="s">
        <v>35</v>
      </c>
      <c r="O6" s="67" t="s">
        <v>36</v>
      </c>
      <c r="P6" s="68" t="s">
        <v>37</v>
      </c>
      <c r="Q6" s="20" t="s">
        <v>18</v>
      </c>
      <c r="S6" s="22" t="s">
        <v>19</v>
      </c>
      <c r="T6" s="22" t="s">
        <v>20</v>
      </c>
    </row>
    <row r="7" spans="1:20" s="34" customFormat="1" ht="16.5" thickTop="1">
      <c r="A7" s="30"/>
      <c r="B7" s="2">
        <v>0</v>
      </c>
      <c r="C7" s="59">
        <f>(0.5*CB87)^2</f>
        <v>0</v>
      </c>
      <c r="D7" s="2">
        <v>0</v>
      </c>
      <c r="E7" s="13">
        <f>(D7*(1/SQRT(3)))^2</f>
        <v>0</v>
      </c>
      <c r="F7" s="15">
        <f>E7*1000</f>
        <v>0</v>
      </c>
      <c r="G7" s="44">
        <v>0</v>
      </c>
      <c r="H7" s="31">
        <f>(0.5*G7/SQRT(3))^2</f>
        <v>0</v>
      </c>
      <c r="I7" s="32">
        <v>0</v>
      </c>
      <c r="J7" s="31">
        <f>(I7/SQRT(3))^2</f>
        <v>0</v>
      </c>
      <c r="K7" s="59"/>
      <c r="L7" s="59">
        <f>(K7*0.5/SQRT(3))^2</f>
        <v>0</v>
      </c>
      <c r="M7" s="71">
        <v>0</v>
      </c>
      <c r="N7" s="72">
        <v>0</v>
      </c>
      <c r="O7" s="72">
        <f>M7-N7</f>
        <v>0</v>
      </c>
      <c r="P7" s="59">
        <f>((O7*0.5)/SQRT(3))^2</f>
        <v>0</v>
      </c>
      <c r="Q7" s="33">
        <f>Q12/5</f>
        <v>0</v>
      </c>
      <c r="S7" s="35">
        <f>SQRT(SUM(Q7,P7,L7,J7,H7,F7,C7))</f>
        <v>0</v>
      </c>
      <c r="T7" s="36">
        <f>S7*2</f>
        <v>0</v>
      </c>
    </row>
    <row r="8" spans="1:20" s="34" customFormat="1" ht="16.5" thickBot="1">
      <c r="A8" s="37"/>
      <c r="B8" s="11">
        <v>0</v>
      </c>
      <c r="C8" s="38">
        <f>(0.5*B8)^2</f>
        <v>0</v>
      </c>
      <c r="D8" s="11">
        <v>0</v>
      </c>
      <c r="E8" s="14">
        <f>(D8*(1/SQRT(3)))^2</f>
        <v>0</v>
      </c>
      <c r="F8" s="12">
        <f>E8*1000</f>
        <v>0</v>
      </c>
      <c r="G8" s="41">
        <v>0</v>
      </c>
      <c r="H8" s="38">
        <f>(0.5*G7/SQRT(3))^2</f>
        <v>0</v>
      </c>
      <c r="I8" s="39">
        <v>0</v>
      </c>
      <c r="J8" s="38">
        <f>(I8/SQRT(3))^2</f>
        <v>0</v>
      </c>
      <c r="K8" s="60"/>
      <c r="L8" s="60">
        <f>(K7*0.5/SQRT(3))^2</f>
        <v>0</v>
      </c>
      <c r="M8" s="73">
        <v>0</v>
      </c>
      <c r="N8" s="74">
        <v>0</v>
      </c>
      <c r="O8" s="74">
        <f>M8-N8</f>
        <v>0</v>
      </c>
      <c r="P8" s="60">
        <f>((O8*0.5)/SQRT(3))^2</f>
        <v>0</v>
      </c>
      <c r="Q8" s="40">
        <f>IU12/5</f>
        <v>0</v>
      </c>
      <c r="S8" s="37">
        <f>SQRT(SUM(Q8,P8,L8,J8,H8,F8,C8))</f>
        <v>0</v>
      </c>
      <c r="T8" s="37">
        <f>S8*2</f>
        <v>0</v>
      </c>
    </row>
    <row r="9" ht="13.5" thickTop="1"/>
    <row r="10" spans="255:256" ht="13.5" thickBot="1">
      <c r="IU10" s="52"/>
      <c r="IV10" s="52"/>
    </row>
    <row r="11" spans="11:256" ht="14.25" thickBot="1" thickTop="1">
      <c r="K11" s="49"/>
      <c r="L11" s="49"/>
      <c r="M11" s="49"/>
      <c r="N11" s="49"/>
      <c r="O11" s="49"/>
      <c r="P11" s="23" t="s">
        <v>21</v>
      </c>
      <c r="Q11" s="24" t="s">
        <v>22</v>
      </c>
      <c r="S11" s="23" t="s">
        <v>24</v>
      </c>
      <c r="T11" s="24" t="s">
        <v>23</v>
      </c>
      <c r="IU11" s="49"/>
      <c r="IV11" s="52"/>
    </row>
    <row r="12" spans="11:256" ht="15.75" thickBot="1" thickTop="1">
      <c r="K12" s="64"/>
      <c r="L12" s="64"/>
      <c r="M12" s="64"/>
      <c r="N12" s="64"/>
      <c r="O12" s="65"/>
      <c r="P12" s="25">
        <v>0</v>
      </c>
      <c r="Q12" s="26">
        <f>(VAR(P13:P16))</f>
        <v>0</v>
      </c>
      <c r="S12" s="25">
        <v>0</v>
      </c>
      <c r="T12" s="26">
        <f>(VAR(S13:S16))</f>
        <v>0</v>
      </c>
      <c r="IU12" s="53"/>
      <c r="IV12" s="52"/>
    </row>
    <row r="13" spans="3:256" ht="16.5" thickBot="1" thickTop="1">
      <c r="C13" s="42">
        <f>A7</f>
        <v>0</v>
      </c>
      <c r="D13" s="42">
        <f>T7</f>
        <v>0</v>
      </c>
      <c r="K13" s="64"/>
      <c r="L13" s="64"/>
      <c r="M13" s="64"/>
      <c r="N13" s="64"/>
      <c r="O13" s="64"/>
      <c r="P13" s="27">
        <v>0</v>
      </c>
      <c r="Q13" s="57"/>
      <c r="R13" s="28"/>
      <c r="S13" s="27">
        <v>0</v>
      </c>
      <c r="T13" s="57"/>
      <c r="IU13" s="52"/>
      <c r="IV13" s="52"/>
    </row>
    <row r="14" spans="3:20" ht="16.5" thickBot="1" thickTop="1">
      <c r="C14" s="42">
        <f>A8</f>
        <v>0</v>
      </c>
      <c r="D14" s="42">
        <f>T8</f>
        <v>0</v>
      </c>
      <c r="E14" s="1" t="s">
        <v>8</v>
      </c>
      <c r="K14" s="64"/>
      <c r="L14" s="64"/>
      <c r="M14" s="64"/>
      <c r="N14" s="64"/>
      <c r="O14" s="64"/>
      <c r="P14" s="27">
        <v>0</v>
      </c>
      <c r="Q14" s="58"/>
      <c r="R14" s="28"/>
      <c r="S14" s="27">
        <v>0</v>
      </c>
      <c r="T14" s="58"/>
    </row>
    <row r="15" spans="11:20" ht="15" thickTop="1">
      <c r="K15" s="64"/>
      <c r="L15" s="64"/>
      <c r="M15" s="64"/>
      <c r="N15" s="64"/>
      <c r="O15" s="64"/>
      <c r="P15" s="27">
        <v>0</v>
      </c>
      <c r="Q15" s="58"/>
      <c r="R15" s="28"/>
      <c r="S15" s="27">
        <v>0</v>
      </c>
      <c r="T15" s="58"/>
    </row>
    <row r="16" spans="11:20" ht="14.25">
      <c r="K16" s="64"/>
      <c r="L16" s="64"/>
      <c r="M16" s="64"/>
      <c r="N16" s="64"/>
      <c r="O16" s="64"/>
      <c r="P16" s="29">
        <v>0</v>
      </c>
      <c r="Q16" s="58"/>
      <c r="R16" s="28"/>
      <c r="S16" s="29">
        <v>0</v>
      </c>
      <c r="T16" s="58"/>
    </row>
    <row r="17" spans="11:20" ht="14.25">
      <c r="K17" s="64"/>
      <c r="L17" s="64"/>
      <c r="M17" s="64"/>
      <c r="N17" s="64"/>
      <c r="O17" s="64"/>
      <c r="P17" s="75"/>
      <c r="Q17" s="75"/>
      <c r="R17" s="28"/>
      <c r="S17" s="75"/>
      <c r="T17" s="75"/>
    </row>
    <row r="18" spans="11:20" ht="14.25">
      <c r="K18" s="64"/>
      <c r="L18" s="64"/>
      <c r="M18" s="64"/>
      <c r="N18" s="64"/>
      <c r="O18" s="64"/>
      <c r="S18" s="76"/>
      <c r="T18" s="75"/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</dc:creator>
  <cp:keywords/>
  <dc:description/>
  <cp:lastModifiedBy>Ghasemi</cp:lastModifiedBy>
  <cp:lastPrinted>2018-01-30T13:18:29Z</cp:lastPrinted>
  <dcterms:created xsi:type="dcterms:W3CDTF">2010-10-21T09:50:10Z</dcterms:created>
  <dcterms:modified xsi:type="dcterms:W3CDTF">2018-02-03T08:46:06Z</dcterms:modified>
  <cp:category/>
  <cp:version/>
  <cp:contentType/>
  <cp:contentStatus/>
</cp:coreProperties>
</file>